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1440" windowWidth="9720" windowHeight="6555" tabRatio="777" activeTab="1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<sst xmlns="http://schemas.openxmlformats.org/spreadsheetml/2006/main" count="125" uniqueCount="105">
  <si>
    <t>Current</t>
  </si>
  <si>
    <t>MALPAC HOLDINGS BERHAD  (197424-V)</t>
  </si>
  <si>
    <t>The figures have not been audited.</t>
  </si>
  <si>
    <t>CONSOLIDATED INCOME STATEMENT</t>
  </si>
  <si>
    <t>INDIVIDUAL QUARTER</t>
  </si>
  <si>
    <t>CUMULATIVE QUARTER</t>
  </si>
  <si>
    <t>Preceding Year</t>
  </si>
  <si>
    <t xml:space="preserve">Current </t>
  </si>
  <si>
    <t xml:space="preserve">Year </t>
  </si>
  <si>
    <t xml:space="preserve">Corresponding </t>
  </si>
  <si>
    <t>Corresponding</t>
  </si>
  <si>
    <t>Quarter</t>
  </si>
  <si>
    <t>To Date</t>
  </si>
  <si>
    <t>Period</t>
  </si>
  <si>
    <t>RM'000</t>
  </si>
  <si>
    <t>(a)</t>
  </si>
  <si>
    <t>Turnover</t>
  </si>
  <si>
    <t>(b)</t>
  </si>
  <si>
    <t>Investment Income / (Loss)</t>
  </si>
  <si>
    <t>(c)</t>
  </si>
  <si>
    <t>Other income including interest income</t>
  </si>
  <si>
    <t>exceptional items, income tax, minority</t>
  </si>
  <si>
    <t>interests and extraordinary items.</t>
  </si>
  <si>
    <t>Interest on borrowings</t>
  </si>
  <si>
    <t>Depreciation and amortisation</t>
  </si>
  <si>
    <t>(d)</t>
  </si>
  <si>
    <t>(e)</t>
  </si>
  <si>
    <t>borrowings, depreciation and amortisation</t>
  </si>
  <si>
    <t>and exceptional items but before income</t>
  </si>
  <si>
    <t>tax, minority interests and extraordinary</t>
  </si>
  <si>
    <t>items.</t>
  </si>
  <si>
    <t>(f)</t>
  </si>
  <si>
    <t>Share in the results of associated companies</t>
  </si>
  <si>
    <t>(g)</t>
  </si>
  <si>
    <t>(h)</t>
  </si>
  <si>
    <t>Taxation</t>
  </si>
  <si>
    <t>(i)</t>
  </si>
  <si>
    <t xml:space="preserve">     deducting minority interests</t>
  </si>
  <si>
    <t>(j)</t>
  </si>
  <si>
    <t>members of the company.</t>
  </si>
  <si>
    <t>Exceptional items</t>
  </si>
  <si>
    <t>(k)</t>
  </si>
  <si>
    <t>(i)    Extraordinary items</t>
  </si>
  <si>
    <t>(ii)   Less: minority interest</t>
  </si>
  <si>
    <t xml:space="preserve">(iii)  Extraordinary items attributable to </t>
  </si>
  <si>
    <t xml:space="preserve">        members of the company</t>
  </si>
  <si>
    <t>items attributable to members of the company</t>
  </si>
  <si>
    <t>after deducting any provision for preference</t>
  </si>
  <si>
    <t>CONSOLIDATED BALANCE SHEET</t>
  </si>
  <si>
    <t>Financial</t>
  </si>
  <si>
    <t>Fixed Assets</t>
  </si>
  <si>
    <t>Investment in Associated Companies</t>
  </si>
  <si>
    <t>Intangible Assets</t>
  </si>
  <si>
    <t>Current Assets</t>
  </si>
  <si>
    <t>Stocks</t>
  </si>
  <si>
    <t>Trade Debtors</t>
  </si>
  <si>
    <t>Short Term Investments</t>
  </si>
  <si>
    <t>Cash &amp; Banks</t>
  </si>
  <si>
    <t>Current Liabilities</t>
  </si>
  <si>
    <t>Short Term Borrowings</t>
  </si>
  <si>
    <t>Trade Creditors</t>
  </si>
  <si>
    <t>Other Creditors</t>
  </si>
  <si>
    <t>Provision for Taxation</t>
  </si>
  <si>
    <t xml:space="preserve">Net Current Assets </t>
  </si>
  <si>
    <t>Share Capital</t>
  </si>
  <si>
    <t>Reserves</t>
  </si>
  <si>
    <t>Share Premium</t>
  </si>
  <si>
    <t>Revaluation Reserve</t>
  </si>
  <si>
    <t>Capital Reserve</t>
  </si>
  <si>
    <t>Statutory Reserve</t>
  </si>
  <si>
    <t>Long Term Borrowings</t>
  </si>
  <si>
    <t>Other Long Term Liabilities</t>
  </si>
  <si>
    <t>Net Tangible Assets per share  (sen)</t>
  </si>
  <si>
    <t>Fixed Deposit</t>
  </si>
  <si>
    <t>Deferred Expenditure</t>
  </si>
  <si>
    <t>Deferred Taxation</t>
  </si>
  <si>
    <t>Loan Debtors</t>
  </si>
  <si>
    <t xml:space="preserve">(i)    Basic (based on 75,000,000 ordinary </t>
  </si>
  <si>
    <t>As At  End of</t>
  </si>
  <si>
    <t>As At Preceding</t>
  </si>
  <si>
    <t>(l)</t>
  </si>
  <si>
    <t>.</t>
  </si>
  <si>
    <t>Long Term Investments</t>
  </si>
  <si>
    <t>Shareholders' Funds</t>
  </si>
  <si>
    <t>Minority Interests</t>
  </si>
  <si>
    <t>dividends, if any:-</t>
  </si>
  <si>
    <t>Provision for Directors' Fees</t>
  </si>
  <si>
    <t xml:space="preserve"> </t>
  </si>
  <si>
    <t>borrowings, depreciation and  amortisation,</t>
  </si>
  <si>
    <t>(ii) Add /(Less) minority interests</t>
  </si>
  <si>
    <t xml:space="preserve">        shares - sen)</t>
  </si>
  <si>
    <t>31/12/00</t>
  </si>
  <si>
    <t>Quarterly report on consolidated results for the financial quarter ended 31/03/2001</t>
  </si>
  <si>
    <t>31/03/01</t>
  </si>
  <si>
    <t>31/03/00</t>
  </si>
  <si>
    <t>Operating (loss)/profit before interest on</t>
  </si>
  <si>
    <t>Operating (loss)/profit after interest on</t>
  </si>
  <si>
    <t>(Loss)/Profit before taxation, minority</t>
  </si>
  <si>
    <t>(i)  (Loss)/Profit after taxation before</t>
  </si>
  <si>
    <t>(Loss)/Profit after taxation attributable to</t>
  </si>
  <si>
    <t>(Loss)/Profit after taxation and extraordinary</t>
  </si>
  <si>
    <t>(Loss)/Earnings per share based on 2(j) above</t>
  </si>
  <si>
    <t>Sundry Debtor</t>
  </si>
  <si>
    <t>Accumulated Loss</t>
  </si>
  <si>
    <t>(Loss)/Profit for the Period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</si>
</sst>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#,##0;[Red]#,##0"/>
    <numFmt numFmtId="166" formatCode="&quot;$&quot;#,##0"/>
    <numFmt numFmtId="167" formatCode="0;[Red]0"/>
    <numFmt numFmtId="168" formatCode="&quot;$&quot;#,##0;[Red]&quot;$&quot;#,##0"/>
    <numFmt numFmtId="169" formatCode="_(* #,##0.0_);_(* \(#,##0.0\);_(* &quot;-&quot;??_);_(@_)"/>
    <numFmt numFmtId="170" formatCode="_(* #,##0_);_(* \(#,##0\);_(* &quot;-&quot;??_);_(@_)"/>
    <numFmt numFmtId="171" formatCode="_(* #,##0.000_);_(* \(#,##0.000\);_(* &quot;-&quot;??_);_(@_)"/>
    <numFmt numFmtId="172" formatCode="#,##0.0_);[Red]\(#,##0.0\)"/>
    <numFmt numFmtId="173" formatCode="0.00_);[Red]\(0.00\)"/>
    <numFmt numFmtId="174" formatCode="0.0_);[Red]\(0.0\)"/>
    <numFmt numFmtId="175" formatCode="0_);[Red]\(0\)"/>
    <numFmt numFmtId="176" formatCode="#,##0.000_);[Red]\(#,##0.000\)"/>
    <numFmt numFmtId="177" formatCode="_(* #,##0.0000_);_(* \(#,##0.0000\);_(* &quot;-&quot;??_);_(@_)"/>
    <numFmt numFmtId="178" formatCode="00000"/>
    <numFmt numFmtId="179" formatCode="_(&quot;$&quot;* #,##0.0_);_(&quot;$&quot;* \(#,##0.0\);_(&quot;$&quot;* &quot;-&quot;??_);_(@_)"/>
    <numFmt numFmtId="180" formatCode="_(&quot;$&quot;* #,##0_);_(&quot;$&quot;* \(#,##0\);_(&quot;$&quot;* &quot;-&quot;??_);_(@_)"/>
  </numFmts>
  <fonts count="5">
    <font>
      <sz val="10"/>
      <name val="Prestige Elite"/>
      <family val="0"/>
    </font>
    <font>
      <b/>
      <sz val="12"/>
      <name val="Garamond"/>
      <family val="1"/>
    </font>
    <font>
      <sz val="12"/>
      <name val="Garamond"/>
      <family val="1"/>
    </font>
    <font>
      <sz val="14"/>
      <name val="Garamond"/>
      <family val="1"/>
    </font>
    <font>
      <b/>
      <sz val="14"/>
      <name val="Garamond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170" fontId="2" fillId="0" borderId="0" xfId="15" applyNumberFormat="1" applyFont="1" applyAlignment="1">
      <alignment/>
    </xf>
    <xf numFmtId="0" fontId="1" fillId="0" borderId="0" xfId="0" applyFont="1" applyAlignment="1">
      <alignment horizontal="center"/>
    </xf>
    <xf numFmtId="170" fontId="1" fillId="0" borderId="0" xfId="15" applyNumberFormat="1" applyFont="1" applyAlignment="1">
      <alignment horizontal="center"/>
    </xf>
    <xf numFmtId="170" fontId="1" fillId="0" borderId="0" xfId="15" applyNumberFormat="1" applyFont="1" applyAlignment="1" quotePrefix="1">
      <alignment horizontal="center"/>
    </xf>
    <xf numFmtId="38" fontId="2" fillId="0" borderId="0" xfId="0" applyNumberFormat="1" applyFont="1" applyAlignment="1">
      <alignment/>
    </xf>
    <xf numFmtId="170" fontId="2" fillId="0" borderId="0" xfId="15" applyNumberFormat="1" applyFont="1" applyAlignment="1">
      <alignment horizontal="left" indent="1"/>
    </xf>
    <xf numFmtId="38" fontId="3" fillId="0" borderId="0" xfId="0" applyNumberFormat="1" applyFont="1" applyAlignment="1">
      <alignment/>
    </xf>
    <xf numFmtId="43" fontId="3" fillId="0" borderId="0" xfId="15" applyFont="1" applyAlignment="1">
      <alignment/>
    </xf>
    <xf numFmtId="43" fontId="3" fillId="0" borderId="0" xfId="15" applyFont="1" applyAlignment="1">
      <alignment horizontal="center"/>
    </xf>
    <xf numFmtId="0" fontId="3" fillId="0" borderId="0" xfId="0" applyFont="1" applyAlignment="1">
      <alignment/>
    </xf>
    <xf numFmtId="170" fontId="3" fillId="0" borderId="0" xfId="15" applyNumberFormat="1" applyFont="1" applyAlignment="1">
      <alignment horizontal="left" indent="1"/>
    </xf>
    <xf numFmtId="40" fontId="3" fillId="0" borderId="0" xfId="0" applyNumberFormat="1" applyFont="1" applyAlignment="1">
      <alignment/>
    </xf>
    <xf numFmtId="170" fontId="3" fillId="0" borderId="0" xfId="15" applyNumberFormat="1" applyFont="1" applyAlignment="1">
      <alignment/>
    </xf>
    <xf numFmtId="170" fontId="3" fillId="0" borderId="1" xfId="15" applyNumberFormat="1" applyFont="1" applyBorder="1" applyAlignment="1">
      <alignment/>
    </xf>
    <xf numFmtId="170" fontId="3" fillId="0" borderId="2" xfId="15" applyNumberFormat="1" applyFont="1" applyBorder="1" applyAlignment="1">
      <alignment/>
    </xf>
    <xf numFmtId="170" fontId="3" fillId="0" borderId="3" xfId="15" applyNumberFormat="1" applyFont="1" applyBorder="1" applyAlignment="1">
      <alignment/>
    </xf>
    <xf numFmtId="170" fontId="3" fillId="0" borderId="4" xfId="15" applyNumberFormat="1" applyFont="1" applyBorder="1" applyAlignment="1">
      <alignment/>
    </xf>
    <xf numFmtId="170" fontId="4" fillId="0" borderId="5" xfId="15" applyNumberFormat="1" applyFont="1" applyBorder="1" applyAlignment="1">
      <alignment/>
    </xf>
    <xf numFmtId="170" fontId="3" fillId="0" borderId="6" xfId="15" applyNumberFormat="1" applyFont="1" applyBorder="1" applyAlignment="1">
      <alignment/>
    </xf>
    <xf numFmtId="43" fontId="3" fillId="0" borderId="0" xfId="15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4" fontId="1" fillId="0" borderId="0" xfId="0" applyNumberFormat="1" applyFont="1" applyAlignment="1" quotePrefix="1">
      <alignment horizontal="center"/>
    </xf>
    <xf numFmtId="38" fontId="2" fillId="0" borderId="0" xfId="15" applyNumberFormat="1" applyFont="1" applyAlignment="1">
      <alignment horizontal="right"/>
    </xf>
    <xf numFmtId="38" fontId="1" fillId="0" borderId="0" xfId="15" applyNumberFormat="1" applyFont="1" applyAlignment="1">
      <alignment horizontal="right"/>
    </xf>
    <xf numFmtId="38" fontId="1" fillId="0" borderId="0" xfId="15" applyNumberFormat="1" applyFont="1" applyAlignment="1">
      <alignment horizontal="center"/>
    </xf>
    <xf numFmtId="38" fontId="1" fillId="0" borderId="0" xfId="15" applyNumberFormat="1" applyFont="1" applyAlignment="1" quotePrefix="1">
      <alignment horizontal="center"/>
    </xf>
    <xf numFmtId="38" fontId="3" fillId="0" borderId="0" xfId="15" applyNumberFormat="1" applyFont="1" applyAlignment="1">
      <alignment horizontal="right"/>
    </xf>
    <xf numFmtId="38" fontId="3" fillId="0" borderId="6" xfId="0" applyNumberFormat="1" applyFont="1" applyBorder="1" applyAlignment="1">
      <alignment/>
    </xf>
    <xf numFmtId="43" fontId="3" fillId="0" borderId="6" xfId="15" applyFont="1" applyBorder="1" applyAlignment="1">
      <alignment/>
    </xf>
    <xf numFmtId="38" fontId="3" fillId="0" borderId="6" xfId="15" applyNumberFormat="1" applyFont="1" applyBorder="1" applyAlignment="1">
      <alignment horizontal="right"/>
    </xf>
    <xf numFmtId="38" fontId="3" fillId="0" borderId="0" xfId="0" applyNumberFormat="1" applyFont="1" applyBorder="1" applyAlignment="1">
      <alignment/>
    </xf>
    <xf numFmtId="38" fontId="3" fillId="0" borderId="0" xfId="15" applyNumberFormat="1" applyFont="1" applyBorder="1" applyAlignment="1">
      <alignment horizontal="right"/>
    </xf>
    <xf numFmtId="38" fontId="3" fillId="0" borderId="7" xfId="15" applyNumberFormat="1" applyFont="1" applyBorder="1" applyAlignment="1">
      <alignment horizontal="right"/>
    </xf>
    <xf numFmtId="38" fontId="3" fillId="0" borderId="6" xfId="15" applyNumberFormat="1" applyFont="1" applyBorder="1" applyAlignment="1">
      <alignment/>
    </xf>
    <xf numFmtId="38" fontId="3" fillId="0" borderId="0" xfId="15" applyNumberFormat="1" applyFont="1" applyAlignment="1">
      <alignment/>
    </xf>
    <xf numFmtId="170" fontId="3" fillId="0" borderId="0" xfId="15" applyNumberFormat="1" applyFont="1" applyBorder="1" applyAlignment="1">
      <alignment/>
    </xf>
    <xf numFmtId="38" fontId="3" fillId="0" borderId="7" xfId="15" applyNumberFormat="1" applyFont="1" applyBorder="1" applyAlignment="1">
      <alignment/>
    </xf>
    <xf numFmtId="43" fontId="3" fillId="0" borderId="6" xfId="0" applyNumberFormat="1" applyFont="1" applyBorder="1" applyAlignment="1">
      <alignment/>
    </xf>
    <xf numFmtId="43" fontId="3" fillId="0" borderId="6" xfId="0" applyNumberFormat="1" applyFont="1" applyBorder="1" applyAlignment="1">
      <alignment horizontal="center"/>
    </xf>
    <xf numFmtId="43" fontId="3" fillId="0" borderId="6" xfId="15" applyNumberFormat="1" applyFont="1" applyBorder="1" applyAlignment="1">
      <alignment/>
    </xf>
    <xf numFmtId="37" fontId="3" fillId="0" borderId="6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0"/>
  <sheetViews>
    <sheetView workbookViewId="0" topLeftCell="D61">
      <selection activeCell="I69" sqref="I69"/>
    </sheetView>
  </sheetViews>
  <sheetFormatPr defaultColWidth="9.00390625" defaultRowHeight="12.75"/>
  <cols>
    <col min="1" max="1" width="5.875" style="2" customWidth="1"/>
    <col min="2" max="2" width="4.50390625" style="12" customWidth="1"/>
    <col min="3" max="3" width="59.875" style="12" customWidth="1"/>
    <col min="4" max="4" width="14.50390625" style="2" customWidth="1"/>
    <col min="5" max="5" width="4.00390625" style="2" customWidth="1"/>
    <col min="6" max="6" width="17.125" style="8" customWidth="1"/>
    <col min="7" max="7" width="5.00390625" style="8" customWidth="1"/>
    <col min="8" max="8" width="14.625" style="8" customWidth="1"/>
    <col min="9" max="9" width="4.125" style="8" customWidth="1"/>
    <col min="10" max="10" width="15.375" style="26" customWidth="1"/>
    <col min="11" max="11" width="12.875" style="2" customWidth="1"/>
    <col min="12" max="16384" width="9.375" style="2" customWidth="1"/>
  </cols>
  <sheetData>
    <row r="1" spans="1:9" ht="18.75">
      <c r="A1" s="1" t="s">
        <v>1</v>
      </c>
      <c r="F1" s="3"/>
      <c r="G1" s="2"/>
      <c r="H1" s="2"/>
      <c r="I1" s="2"/>
    </row>
    <row r="2" spans="1:9" ht="18.75">
      <c r="A2" s="1" t="s">
        <v>92</v>
      </c>
      <c r="F2" s="3"/>
      <c r="G2" s="2"/>
      <c r="H2" s="2"/>
      <c r="I2" s="2"/>
    </row>
    <row r="3" spans="1:9" ht="18.75">
      <c r="A3" s="1" t="s">
        <v>2</v>
      </c>
      <c r="F3" s="3"/>
      <c r="G3" s="2"/>
      <c r="H3" s="2"/>
      <c r="I3" s="2"/>
    </row>
    <row r="4" spans="1:9" ht="18.75">
      <c r="A4" s="1"/>
      <c r="F4" s="3"/>
      <c r="G4" s="2"/>
      <c r="H4" s="2"/>
      <c r="I4" s="2"/>
    </row>
    <row r="5" spans="1:9" ht="18.75">
      <c r="A5" s="1" t="s">
        <v>3</v>
      </c>
      <c r="F5" s="3"/>
      <c r="G5" s="2"/>
      <c r="H5" s="2"/>
      <c r="I5" s="2"/>
    </row>
    <row r="6" spans="1:9" ht="18.75">
      <c r="A6" s="4"/>
      <c r="F6" s="3"/>
      <c r="G6" s="2"/>
      <c r="H6" s="2"/>
      <c r="I6" s="2"/>
    </row>
    <row r="7" spans="1:11" ht="18.75">
      <c r="A7" s="4"/>
      <c r="B7" s="24"/>
      <c r="C7" s="24"/>
      <c r="D7" s="4"/>
      <c r="E7" s="4" t="s">
        <v>4</v>
      </c>
      <c r="F7" s="5"/>
      <c r="G7" s="4"/>
      <c r="H7" s="4"/>
      <c r="I7" s="4" t="s">
        <v>5</v>
      </c>
      <c r="J7" s="27"/>
      <c r="K7" s="4"/>
    </row>
    <row r="8" spans="1:11" ht="18.75">
      <c r="A8" s="4"/>
      <c r="B8" s="24"/>
      <c r="C8" s="24"/>
      <c r="D8" s="4" t="s">
        <v>0</v>
      </c>
      <c r="E8" s="4"/>
      <c r="F8" s="5" t="s">
        <v>6</v>
      </c>
      <c r="G8" s="4"/>
      <c r="H8" s="4" t="s">
        <v>7</v>
      </c>
      <c r="I8" s="4"/>
      <c r="J8" s="28" t="s">
        <v>6</v>
      </c>
      <c r="K8" s="4"/>
    </row>
    <row r="9" spans="1:11" ht="18.75">
      <c r="A9" s="4"/>
      <c r="B9" s="24"/>
      <c r="C9" s="24"/>
      <c r="D9" s="4" t="s">
        <v>8</v>
      </c>
      <c r="E9" s="4"/>
      <c r="F9" s="5" t="s">
        <v>9</v>
      </c>
      <c r="G9" s="4"/>
      <c r="H9" s="4" t="s">
        <v>8</v>
      </c>
      <c r="I9" s="4"/>
      <c r="J9" s="28" t="s">
        <v>10</v>
      </c>
      <c r="K9" s="4"/>
    </row>
    <row r="10" spans="1:11" ht="18.75">
      <c r="A10" s="4"/>
      <c r="B10" s="24"/>
      <c r="C10" s="24"/>
      <c r="D10" s="4" t="s">
        <v>11</v>
      </c>
      <c r="E10" s="4"/>
      <c r="F10" s="5" t="s">
        <v>11</v>
      </c>
      <c r="G10" s="4"/>
      <c r="H10" s="4" t="s">
        <v>12</v>
      </c>
      <c r="I10" s="4"/>
      <c r="J10" s="28" t="s">
        <v>13</v>
      </c>
      <c r="K10" s="4"/>
    </row>
    <row r="11" spans="1:11" ht="18.75">
      <c r="A11" s="4"/>
      <c r="B11" s="24"/>
      <c r="C11" s="24"/>
      <c r="D11" s="25" t="s">
        <v>93</v>
      </c>
      <c r="E11" s="4"/>
      <c r="F11" s="6" t="s">
        <v>94</v>
      </c>
      <c r="G11" s="4"/>
      <c r="H11" s="25" t="s">
        <v>93</v>
      </c>
      <c r="I11" s="4"/>
      <c r="J11" s="29" t="s">
        <v>94</v>
      </c>
      <c r="K11" s="4"/>
    </row>
    <row r="12" spans="1:11" ht="18.75">
      <c r="A12" s="4"/>
      <c r="B12" s="24"/>
      <c r="C12" s="24"/>
      <c r="D12" s="4" t="s">
        <v>14</v>
      </c>
      <c r="E12" s="4"/>
      <c r="F12" s="5" t="s">
        <v>14</v>
      </c>
      <c r="G12" s="4"/>
      <c r="H12" s="4" t="s">
        <v>14</v>
      </c>
      <c r="I12" s="4"/>
      <c r="J12" s="28" t="s">
        <v>14</v>
      </c>
      <c r="K12" s="4"/>
    </row>
    <row r="13" spans="1:10" ht="18.75">
      <c r="A13" s="4"/>
      <c r="D13" s="9"/>
      <c r="E13" s="9"/>
      <c r="F13" s="15"/>
      <c r="G13" s="9"/>
      <c r="H13" s="9"/>
      <c r="I13" s="9"/>
      <c r="J13" s="30"/>
    </row>
    <row r="14" spans="1:10" ht="18.75">
      <c r="A14" s="4">
        <v>1</v>
      </c>
      <c r="B14" s="12" t="s">
        <v>15</v>
      </c>
      <c r="C14" s="12" t="s">
        <v>16</v>
      </c>
      <c r="D14" s="31">
        <v>4377</v>
      </c>
      <c r="E14" s="9"/>
      <c r="F14" s="21">
        <v>27884</v>
      </c>
      <c r="G14" s="9"/>
      <c r="H14" s="31">
        <f>+D14</f>
        <v>4377</v>
      </c>
      <c r="I14" s="9"/>
      <c r="J14" s="37">
        <v>27884</v>
      </c>
    </row>
    <row r="15" spans="1:10" ht="18.75">
      <c r="A15" s="4"/>
      <c r="D15" s="9"/>
      <c r="E15" s="9"/>
      <c r="F15" s="15"/>
      <c r="G15" s="9"/>
      <c r="H15" s="9"/>
      <c r="I15" s="9"/>
      <c r="J15" s="30"/>
    </row>
    <row r="16" spans="1:10" ht="18.75">
      <c r="A16" s="4"/>
      <c r="B16" s="12" t="s">
        <v>17</v>
      </c>
      <c r="C16" s="12" t="s">
        <v>18</v>
      </c>
      <c r="D16" s="32">
        <v>0</v>
      </c>
      <c r="E16" s="9"/>
      <c r="F16" s="41">
        <v>0</v>
      </c>
      <c r="G16" s="9"/>
      <c r="H16" s="42">
        <v>0</v>
      </c>
      <c r="I16" s="9"/>
      <c r="J16" s="43">
        <v>0</v>
      </c>
    </row>
    <row r="17" spans="1:10" ht="18.75">
      <c r="A17" s="4"/>
      <c r="D17" s="9"/>
      <c r="E17" s="9"/>
      <c r="F17" s="15"/>
      <c r="G17" s="9"/>
      <c r="H17" s="9"/>
      <c r="I17" s="9"/>
      <c r="J17" s="30"/>
    </row>
    <row r="18" spans="1:10" ht="18.75">
      <c r="A18" s="4"/>
      <c r="B18" s="12" t="s">
        <v>19</v>
      </c>
      <c r="C18" s="12" t="s">
        <v>20</v>
      </c>
      <c r="D18" s="31">
        <f>4388-D14</f>
        <v>11</v>
      </c>
      <c r="E18" s="9"/>
      <c r="F18" s="21">
        <v>28</v>
      </c>
      <c r="G18" s="9"/>
      <c r="H18" s="31">
        <f>+D18</f>
        <v>11</v>
      </c>
      <c r="I18" s="9"/>
      <c r="J18" s="37">
        <v>28</v>
      </c>
    </row>
    <row r="19" spans="1:10" ht="18.75">
      <c r="A19" s="4"/>
      <c r="D19" s="9"/>
      <c r="E19" s="9"/>
      <c r="F19" s="15"/>
      <c r="G19" s="9"/>
      <c r="H19" s="9"/>
      <c r="I19" s="9"/>
      <c r="J19" s="30"/>
    </row>
    <row r="20" spans="1:10" ht="18.75">
      <c r="A20" s="4"/>
      <c r="D20" s="9"/>
      <c r="E20" s="9"/>
      <c r="F20" s="15"/>
      <c r="G20" s="9"/>
      <c r="H20" s="9"/>
      <c r="I20" s="9"/>
      <c r="J20" s="30"/>
    </row>
    <row r="21" spans="1:10" ht="18.75">
      <c r="A21" s="4">
        <v>2</v>
      </c>
      <c r="B21" s="12" t="s">
        <v>15</v>
      </c>
      <c r="C21" s="12" t="s">
        <v>95</v>
      </c>
      <c r="D21" s="9">
        <v>-12060</v>
      </c>
      <c r="E21" s="9"/>
      <c r="F21" s="38">
        <v>94441</v>
      </c>
      <c r="G21" s="9"/>
      <c r="H21" s="9">
        <f>+D21</f>
        <v>-12060</v>
      </c>
      <c r="I21" s="9"/>
      <c r="J21" s="38">
        <v>94441</v>
      </c>
    </row>
    <row r="22" spans="1:10" ht="18.75">
      <c r="A22" s="4"/>
      <c r="C22" s="12" t="s">
        <v>88</v>
      </c>
      <c r="D22" s="9"/>
      <c r="E22" s="9"/>
      <c r="F22" s="15"/>
      <c r="G22" s="9"/>
      <c r="H22" s="9"/>
      <c r="I22" s="9"/>
      <c r="J22" s="30"/>
    </row>
    <row r="23" spans="1:10" ht="18.75">
      <c r="A23" s="4"/>
      <c r="C23" s="12" t="s">
        <v>21</v>
      </c>
      <c r="D23" s="9"/>
      <c r="E23" s="9"/>
      <c r="F23" s="15"/>
      <c r="G23" s="9"/>
      <c r="H23" s="9"/>
      <c r="I23" s="9"/>
      <c r="J23" s="30"/>
    </row>
    <row r="24" spans="1:10" ht="18.75">
      <c r="A24" s="4"/>
      <c r="C24" s="12" t="s">
        <v>22</v>
      </c>
      <c r="D24" s="9"/>
      <c r="E24" s="9"/>
      <c r="F24" s="15"/>
      <c r="G24" s="9"/>
      <c r="H24" s="9"/>
      <c r="I24" s="9"/>
      <c r="J24" s="30"/>
    </row>
    <row r="25" spans="1:10" ht="18.75">
      <c r="A25" s="4"/>
      <c r="D25" s="9"/>
      <c r="E25" s="9"/>
      <c r="F25" s="15"/>
      <c r="G25" s="9"/>
      <c r="H25" s="9"/>
      <c r="I25" s="9"/>
      <c r="J25" s="30"/>
    </row>
    <row r="26" spans="1:10" ht="18.75">
      <c r="A26" s="4"/>
      <c r="B26" s="12" t="s">
        <v>17</v>
      </c>
      <c r="C26" s="12" t="s">
        <v>23</v>
      </c>
      <c r="D26" s="9">
        <f>-182-1765</f>
        <v>-1947</v>
      </c>
      <c r="E26" s="9"/>
      <c r="F26" s="15">
        <v>-3348</v>
      </c>
      <c r="G26" s="9"/>
      <c r="H26" s="9">
        <f>+D26</f>
        <v>-1947</v>
      </c>
      <c r="I26" s="9"/>
      <c r="J26" s="38">
        <v>-3348</v>
      </c>
    </row>
    <row r="27" spans="1:10" ht="18.75">
      <c r="A27" s="4"/>
      <c r="D27" s="9"/>
      <c r="E27" s="9"/>
      <c r="F27" s="15"/>
      <c r="G27" s="9"/>
      <c r="H27" s="9"/>
      <c r="I27" s="9"/>
      <c r="J27" s="30"/>
    </row>
    <row r="28" spans="1:10" ht="18.75">
      <c r="A28" s="4"/>
      <c r="B28" s="12" t="s">
        <v>19</v>
      </c>
      <c r="C28" s="12" t="s">
        <v>24</v>
      </c>
      <c r="D28" s="9">
        <f>-58-351</f>
        <v>-409</v>
      </c>
      <c r="E28" s="9"/>
      <c r="F28" s="15">
        <v>-441</v>
      </c>
      <c r="G28" s="9"/>
      <c r="H28" s="9">
        <f>+D28</f>
        <v>-409</v>
      </c>
      <c r="I28" s="9"/>
      <c r="J28" s="38">
        <v>-441</v>
      </c>
    </row>
    <row r="29" spans="1:10" ht="18.75">
      <c r="A29" s="4"/>
      <c r="D29" s="9"/>
      <c r="E29" s="9"/>
      <c r="F29" s="15"/>
      <c r="G29" s="9"/>
      <c r="H29" s="9"/>
      <c r="I29" s="9"/>
      <c r="J29" s="30"/>
    </row>
    <row r="30" spans="1:10" ht="18.75">
      <c r="A30" s="4"/>
      <c r="B30" s="12" t="s">
        <v>25</v>
      </c>
      <c r="C30" s="12" t="s">
        <v>40</v>
      </c>
      <c r="D30" s="10">
        <v>0</v>
      </c>
      <c r="E30" s="9"/>
      <c r="F30" s="15">
        <v>0</v>
      </c>
      <c r="G30" s="9"/>
      <c r="H30" s="10">
        <v>0</v>
      </c>
      <c r="I30" s="9"/>
      <c r="J30" s="10">
        <v>0</v>
      </c>
    </row>
    <row r="31" spans="1:10" ht="18.75">
      <c r="A31" s="4"/>
      <c r="D31" s="31"/>
      <c r="E31" s="9"/>
      <c r="F31" s="21"/>
      <c r="G31" s="9"/>
      <c r="H31" s="31"/>
      <c r="I31" s="9"/>
      <c r="J31" s="33"/>
    </row>
    <row r="32" spans="1:10" ht="18.75">
      <c r="A32" s="4"/>
      <c r="B32" s="12" t="s">
        <v>26</v>
      </c>
      <c r="C32" s="12" t="s">
        <v>96</v>
      </c>
      <c r="D32" s="9">
        <f>+D21+D26+D28</f>
        <v>-14416</v>
      </c>
      <c r="E32" s="9"/>
      <c r="F32" s="9">
        <f>+F21+F26+F28</f>
        <v>90652</v>
      </c>
      <c r="G32" s="9"/>
      <c r="H32" s="9">
        <f>+H21+H26+H28</f>
        <v>-14416</v>
      </c>
      <c r="I32" s="9"/>
      <c r="J32" s="9">
        <f>+J21+J26+J28</f>
        <v>90652</v>
      </c>
    </row>
    <row r="33" spans="1:10" ht="18.75">
      <c r="A33" s="4"/>
      <c r="C33" s="12" t="s">
        <v>27</v>
      </c>
      <c r="D33" s="9"/>
      <c r="E33" s="9"/>
      <c r="F33" s="15"/>
      <c r="G33" s="9"/>
      <c r="H33" s="9"/>
      <c r="I33" s="9"/>
      <c r="J33" s="30"/>
    </row>
    <row r="34" spans="1:10" ht="18.75">
      <c r="A34" s="4"/>
      <c r="C34" s="12" t="s">
        <v>28</v>
      </c>
      <c r="D34" s="9"/>
      <c r="E34" s="9"/>
      <c r="F34" s="15"/>
      <c r="G34" s="9"/>
      <c r="H34" s="9"/>
      <c r="I34" s="9"/>
      <c r="J34" s="30"/>
    </row>
    <row r="35" spans="1:10" ht="18.75">
      <c r="A35" s="4"/>
      <c r="C35" s="12" t="s">
        <v>29</v>
      </c>
      <c r="D35" s="9"/>
      <c r="E35" s="9"/>
      <c r="F35" s="15"/>
      <c r="G35" s="9"/>
      <c r="H35" s="9"/>
      <c r="I35" s="9"/>
      <c r="J35" s="30"/>
    </row>
    <row r="36" spans="1:10" ht="18.75">
      <c r="A36" s="4"/>
      <c r="C36" s="12" t="s">
        <v>30</v>
      </c>
      <c r="D36" s="9"/>
      <c r="E36" s="9"/>
      <c r="F36" s="15"/>
      <c r="G36" s="9"/>
      <c r="H36" s="9"/>
      <c r="I36" s="9"/>
      <c r="J36" s="30"/>
    </row>
    <row r="37" spans="1:10" ht="18.75">
      <c r="A37" s="4"/>
      <c r="D37" s="9"/>
      <c r="E37" s="9"/>
      <c r="F37" s="15"/>
      <c r="G37" s="9"/>
      <c r="H37" s="9"/>
      <c r="I37" s="9"/>
      <c r="J37" s="30"/>
    </row>
    <row r="38" spans="1:10" ht="18.75">
      <c r="A38" s="4"/>
      <c r="B38" s="12" t="s">
        <v>31</v>
      </c>
      <c r="C38" s="12" t="s">
        <v>32</v>
      </c>
      <c r="D38" s="32">
        <v>0</v>
      </c>
      <c r="E38" s="9"/>
      <c r="F38" s="21">
        <v>0</v>
      </c>
      <c r="G38" s="9"/>
      <c r="H38" s="32">
        <v>0</v>
      </c>
      <c r="I38" s="9"/>
      <c r="J38" s="32">
        <v>0</v>
      </c>
    </row>
    <row r="39" spans="1:10" ht="18.75">
      <c r="A39" s="4"/>
      <c r="D39" s="9"/>
      <c r="E39" s="9"/>
      <c r="F39" s="15"/>
      <c r="G39" s="9"/>
      <c r="H39" s="9"/>
      <c r="I39" s="9"/>
      <c r="J39" s="30"/>
    </row>
    <row r="40" spans="1:10" ht="18.75">
      <c r="A40" s="4"/>
      <c r="B40" s="12" t="s">
        <v>33</v>
      </c>
      <c r="C40" s="12" t="s">
        <v>97</v>
      </c>
      <c r="D40" s="9">
        <f>+D32</f>
        <v>-14416</v>
      </c>
      <c r="E40" s="9"/>
      <c r="F40" s="9">
        <f>+F32</f>
        <v>90652</v>
      </c>
      <c r="G40" s="9"/>
      <c r="H40" s="9">
        <f>+H32</f>
        <v>-14416</v>
      </c>
      <c r="I40" s="9"/>
      <c r="J40" s="38">
        <f>+J32+J38</f>
        <v>90652</v>
      </c>
    </row>
    <row r="41" spans="1:10" ht="18.75">
      <c r="A41" s="4"/>
      <c r="C41" s="12" t="s">
        <v>22</v>
      </c>
      <c r="D41" s="9"/>
      <c r="E41" s="9"/>
      <c r="F41" s="15"/>
      <c r="G41" s="9"/>
      <c r="H41" s="9"/>
      <c r="I41" s="9"/>
      <c r="J41" s="30"/>
    </row>
    <row r="42" spans="1:10" ht="18.75">
      <c r="A42" s="4"/>
      <c r="D42" s="9"/>
      <c r="E42" s="9"/>
      <c r="F42" s="15"/>
      <c r="G42" s="9"/>
      <c r="H42" s="9"/>
      <c r="I42" s="9"/>
      <c r="J42" s="30"/>
    </row>
    <row r="43" spans="1:10" ht="18.75">
      <c r="A43" s="4"/>
      <c r="B43" s="12" t="s">
        <v>34</v>
      </c>
      <c r="C43" s="12" t="s">
        <v>35</v>
      </c>
      <c r="D43" s="33">
        <v>-25</v>
      </c>
      <c r="E43" s="9"/>
      <c r="F43" s="21">
        <f>+J43</f>
        <v>-1012</v>
      </c>
      <c r="G43" s="9"/>
      <c r="H43" s="33">
        <f>+D43</f>
        <v>-25</v>
      </c>
      <c r="I43" s="9"/>
      <c r="J43" s="33">
        <v>-1012</v>
      </c>
    </row>
    <row r="44" spans="1:10" ht="18.75">
      <c r="A44" s="4"/>
      <c r="D44" s="9"/>
      <c r="E44" s="9"/>
      <c r="F44" s="15"/>
      <c r="G44" s="9"/>
      <c r="H44" s="9"/>
      <c r="I44" s="9"/>
      <c r="J44" s="30"/>
    </row>
    <row r="45" spans="1:10" ht="18.75">
      <c r="A45" s="4"/>
      <c r="B45" s="12" t="s">
        <v>36</v>
      </c>
      <c r="C45" s="12" t="s">
        <v>98</v>
      </c>
      <c r="D45" s="30">
        <f>SUM(D39:D44)</f>
        <v>-14441</v>
      </c>
      <c r="E45" s="9"/>
      <c r="F45" s="30">
        <f>SUM(F39:F44)</f>
        <v>89640</v>
      </c>
      <c r="G45" s="9"/>
      <c r="H45" s="30">
        <f>SUM(H39:H44)</f>
        <v>-14441</v>
      </c>
      <c r="I45" s="9"/>
      <c r="J45" s="38">
        <f>+J40+J43</f>
        <v>89640</v>
      </c>
    </row>
    <row r="46" spans="1:10" ht="18.75">
      <c r="A46" s="4"/>
      <c r="C46" s="12" t="s">
        <v>37</v>
      </c>
      <c r="D46" s="9"/>
      <c r="E46" s="9"/>
      <c r="F46" s="15"/>
      <c r="G46" s="9"/>
      <c r="H46" s="9"/>
      <c r="I46" s="9"/>
      <c r="J46" s="30"/>
    </row>
    <row r="47" spans="1:10" ht="18.75">
      <c r="A47" s="4"/>
      <c r="D47" s="9"/>
      <c r="E47" s="9"/>
      <c r="F47" s="15"/>
      <c r="G47" s="9"/>
      <c r="H47" s="9"/>
      <c r="I47" s="9"/>
      <c r="J47" s="30"/>
    </row>
    <row r="48" spans="1:10" ht="18.75">
      <c r="A48" s="4"/>
      <c r="C48" s="12" t="s">
        <v>89</v>
      </c>
      <c r="D48" s="21">
        <v>9</v>
      </c>
      <c r="E48" s="9"/>
      <c r="F48" s="21">
        <v>26</v>
      </c>
      <c r="G48" s="9"/>
      <c r="H48" s="44">
        <f>+D48</f>
        <v>9</v>
      </c>
      <c r="I48" s="9"/>
      <c r="J48" s="37">
        <v>26</v>
      </c>
    </row>
    <row r="49" spans="1:10" ht="18.75">
      <c r="A49" s="4"/>
      <c r="D49" s="9"/>
      <c r="E49" s="9"/>
      <c r="F49" s="15"/>
      <c r="G49" s="9"/>
      <c r="H49" s="9"/>
      <c r="I49" s="9"/>
      <c r="J49" s="30"/>
    </row>
    <row r="50" spans="1:10" ht="18.75">
      <c r="A50" s="4"/>
      <c r="B50" s="12" t="s">
        <v>38</v>
      </c>
      <c r="C50" s="12" t="s">
        <v>99</v>
      </c>
      <c r="D50" s="30">
        <f>SUM(D44:D49)</f>
        <v>-14432</v>
      </c>
      <c r="E50" s="9"/>
      <c r="F50" s="30">
        <f>SUM(F44:F49)</f>
        <v>89666</v>
      </c>
      <c r="G50" s="9"/>
      <c r="H50" s="30">
        <f>SUM(H44:H49)</f>
        <v>-14432</v>
      </c>
      <c r="I50" s="9"/>
      <c r="J50" s="30">
        <f>SUM(J44:J49)</f>
        <v>89666</v>
      </c>
    </row>
    <row r="51" spans="1:10" ht="18.75">
      <c r="A51" s="4"/>
      <c r="C51" s="12" t="s">
        <v>39</v>
      </c>
      <c r="D51" s="9"/>
      <c r="E51" s="9"/>
      <c r="F51" s="15"/>
      <c r="G51" s="9"/>
      <c r="H51" s="9"/>
      <c r="I51" s="9"/>
      <c r="J51" s="30"/>
    </row>
    <row r="52" spans="1:10" ht="18.75">
      <c r="A52" s="4"/>
      <c r="D52" s="9"/>
      <c r="E52" s="9"/>
      <c r="F52" s="15"/>
      <c r="G52" s="9"/>
      <c r="H52" s="9"/>
      <c r="I52" s="9"/>
      <c r="J52" s="30"/>
    </row>
    <row r="53" spans="1:10" ht="18.75">
      <c r="A53" s="4"/>
      <c r="B53" s="12" t="s">
        <v>41</v>
      </c>
      <c r="C53" s="12" t="s">
        <v>42</v>
      </c>
      <c r="D53" s="11">
        <v>0</v>
      </c>
      <c r="E53" s="9"/>
      <c r="F53" s="15">
        <v>0</v>
      </c>
      <c r="G53" s="9"/>
      <c r="H53" s="11">
        <v>0</v>
      </c>
      <c r="I53" s="9"/>
      <c r="J53" s="11">
        <v>0</v>
      </c>
    </row>
    <row r="54" spans="1:10" ht="18.75">
      <c r="A54" s="4"/>
      <c r="C54" s="12" t="s">
        <v>43</v>
      </c>
      <c r="D54" s="11">
        <v>0</v>
      </c>
      <c r="E54" s="9"/>
      <c r="F54" s="15">
        <v>0</v>
      </c>
      <c r="G54" s="9"/>
      <c r="H54" s="11">
        <v>0</v>
      </c>
      <c r="I54" s="9"/>
      <c r="J54" s="11">
        <v>0</v>
      </c>
    </row>
    <row r="55" spans="1:10" ht="18.75">
      <c r="A55" s="4"/>
      <c r="C55" s="12" t="s">
        <v>44</v>
      </c>
      <c r="D55" s="11">
        <v>0</v>
      </c>
      <c r="E55" s="9"/>
      <c r="F55" s="15">
        <v>0</v>
      </c>
      <c r="G55" s="9"/>
      <c r="H55" s="11">
        <v>0</v>
      </c>
      <c r="I55" s="9"/>
      <c r="J55" s="11">
        <v>0</v>
      </c>
    </row>
    <row r="56" spans="1:10" ht="18.75">
      <c r="A56" s="4"/>
      <c r="C56" s="12" t="s">
        <v>45</v>
      </c>
      <c r="D56" s="34"/>
      <c r="E56" s="9"/>
      <c r="F56" s="39"/>
      <c r="G56" s="9"/>
      <c r="H56" s="34"/>
      <c r="I56" s="9"/>
      <c r="J56" s="35"/>
    </row>
    <row r="57" spans="1:10" ht="18.75">
      <c r="A57" s="4"/>
      <c r="D57" s="9"/>
      <c r="E57" s="9"/>
      <c r="F57" s="15"/>
      <c r="G57" s="9"/>
      <c r="H57" s="9"/>
      <c r="I57" s="9"/>
      <c r="J57" s="30" t="s">
        <v>81</v>
      </c>
    </row>
    <row r="58" spans="1:10" ht="18.75">
      <c r="A58" s="4"/>
      <c r="B58" s="12" t="s">
        <v>80</v>
      </c>
      <c r="C58" s="12" t="s">
        <v>100</v>
      </c>
      <c r="D58" s="36">
        <f>SUM(D50:D57)</f>
        <v>-14432</v>
      </c>
      <c r="E58" s="9"/>
      <c r="F58" s="40">
        <f>+F50</f>
        <v>89666</v>
      </c>
      <c r="G58" s="9"/>
      <c r="H58" s="36">
        <f>SUM(H50:H57)</f>
        <v>-14432</v>
      </c>
      <c r="I58" s="9"/>
      <c r="J58" s="36">
        <f>SUM(J50:J57)</f>
        <v>89666</v>
      </c>
    </row>
    <row r="59" spans="1:10" ht="18.75">
      <c r="A59" s="4"/>
      <c r="C59" s="12" t="s">
        <v>46</v>
      </c>
      <c r="D59" s="9"/>
      <c r="E59" s="9"/>
      <c r="F59" s="15"/>
      <c r="G59" s="9"/>
      <c r="H59" s="9"/>
      <c r="I59" s="9"/>
      <c r="J59" s="30"/>
    </row>
    <row r="60" spans="1:10" ht="18.75">
      <c r="A60" s="4"/>
      <c r="D60" s="9"/>
      <c r="E60" s="9"/>
      <c r="F60" s="15"/>
      <c r="G60" s="9"/>
      <c r="H60" s="9"/>
      <c r="I60" s="9"/>
      <c r="J60" s="30"/>
    </row>
    <row r="61" spans="1:10" ht="18.75">
      <c r="A61" s="4"/>
      <c r="D61" s="9"/>
      <c r="E61" s="9"/>
      <c r="F61" s="15"/>
      <c r="G61" s="9"/>
      <c r="H61" s="9"/>
      <c r="I61" s="9"/>
      <c r="J61" s="30"/>
    </row>
    <row r="62" spans="1:10" ht="18.75">
      <c r="A62" s="4">
        <v>3</v>
      </c>
      <c r="B62" s="12" t="s">
        <v>15</v>
      </c>
      <c r="C62" s="12" t="s">
        <v>101</v>
      </c>
      <c r="D62" s="12"/>
      <c r="E62" s="9"/>
      <c r="F62" s="13"/>
      <c r="G62" s="9"/>
      <c r="H62" s="13"/>
      <c r="I62" s="9"/>
      <c r="J62" s="30"/>
    </row>
    <row r="63" spans="1:10" ht="18.75">
      <c r="A63" s="4"/>
      <c r="C63" s="12" t="s">
        <v>47</v>
      </c>
      <c r="D63" s="9"/>
      <c r="E63" s="9"/>
      <c r="F63" s="15"/>
      <c r="G63" s="9"/>
      <c r="H63" s="9"/>
      <c r="I63" s="9"/>
      <c r="J63" s="30"/>
    </row>
    <row r="64" spans="1:10" ht="18.75">
      <c r="A64" s="4" t="s">
        <v>87</v>
      </c>
      <c r="C64" s="12" t="s">
        <v>85</v>
      </c>
      <c r="D64" s="9"/>
      <c r="E64" s="9"/>
      <c r="F64" s="15"/>
      <c r="G64" s="9"/>
      <c r="H64" s="9"/>
      <c r="I64" s="9"/>
      <c r="J64" s="30"/>
    </row>
    <row r="65" spans="1:10" ht="18.75">
      <c r="A65" s="4"/>
      <c r="C65" s="12" t="s">
        <v>77</v>
      </c>
      <c r="D65" s="14">
        <f>SUM(D50/75000)*100</f>
        <v>-19.242666666666665</v>
      </c>
      <c r="E65" s="9"/>
      <c r="F65" s="14">
        <f>SUM(F50/75000)*100</f>
        <v>119.55466666666668</v>
      </c>
      <c r="G65" s="9"/>
      <c r="H65" s="14">
        <f>SUM(H50/75000)*100</f>
        <v>-19.242666666666665</v>
      </c>
      <c r="I65" s="9"/>
      <c r="J65" s="14">
        <f>SUM(J50/75000)*100</f>
        <v>119.55466666666668</v>
      </c>
    </row>
    <row r="66" spans="1:10" ht="18.75">
      <c r="A66" s="4"/>
      <c r="C66" s="12" t="s">
        <v>90</v>
      </c>
      <c r="D66" s="30"/>
      <c r="E66" s="9"/>
      <c r="F66" s="15"/>
      <c r="G66" s="9"/>
      <c r="H66" s="30"/>
      <c r="I66" s="9"/>
      <c r="J66" s="30"/>
    </row>
    <row r="67" spans="1:10" ht="18.75">
      <c r="A67" s="4"/>
      <c r="D67" s="30"/>
      <c r="E67" s="9"/>
      <c r="F67" s="15"/>
      <c r="G67" s="9"/>
      <c r="H67" s="30"/>
      <c r="I67" s="9"/>
      <c r="J67" s="30"/>
    </row>
    <row r="68" spans="1:9" ht="18.75">
      <c r="A68" s="4"/>
      <c r="D68" s="7"/>
      <c r="E68" s="7"/>
      <c r="F68" s="3"/>
      <c r="G68" s="7"/>
      <c r="H68" s="7"/>
      <c r="I68" s="7"/>
    </row>
    <row r="69" spans="1:9" ht="18.75">
      <c r="A69" s="4"/>
      <c r="D69" s="7"/>
      <c r="E69" s="7"/>
      <c r="F69" s="3"/>
      <c r="G69" s="7"/>
      <c r="H69" s="7"/>
      <c r="I69" s="7"/>
    </row>
    <row r="70" spans="1:9" ht="18.75">
      <c r="A70" s="4"/>
      <c r="D70" s="7"/>
      <c r="E70" s="7"/>
      <c r="F70" s="3"/>
      <c r="G70" s="7"/>
      <c r="H70" s="7"/>
      <c r="I70" s="7"/>
    </row>
    <row r="71" spans="1:9" ht="18.75">
      <c r="A71" s="4"/>
      <c r="D71" s="7"/>
      <c r="E71" s="7"/>
      <c r="F71" s="3"/>
      <c r="G71" s="7"/>
      <c r="H71" s="7"/>
      <c r="I71" s="7"/>
    </row>
    <row r="72" spans="1:9" ht="18.75">
      <c r="A72" s="4"/>
      <c r="D72" s="7"/>
      <c r="E72" s="7"/>
      <c r="F72" s="3"/>
      <c r="G72" s="7"/>
      <c r="H72" s="7"/>
      <c r="I72" s="7"/>
    </row>
    <row r="73" spans="1:9" ht="18.75">
      <c r="A73" s="4"/>
      <c r="D73" s="7"/>
      <c r="E73" s="7"/>
      <c r="F73" s="3"/>
      <c r="G73" s="7"/>
      <c r="H73" s="7"/>
      <c r="I73" s="7"/>
    </row>
    <row r="74" spans="1:9" ht="18.75">
      <c r="A74" s="4"/>
      <c r="D74" s="7"/>
      <c r="E74" s="7"/>
      <c r="F74" s="3"/>
      <c r="G74" s="7"/>
      <c r="H74" s="7"/>
      <c r="I74" s="7"/>
    </row>
    <row r="75" spans="1:9" ht="18.75">
      <c r="A75" s="4"/>
      <c r="D75" s="7"/>
      <c r="E75" s="7"/>
      <c r="F75" s="3"/>
      <c r="G75" s="7"/>
      <c r="H75" s="7"/>
      <c r="I75" s="7"/>
    </row>
    <row r="76" spans="1:9" ht="18.75">
      <c r="A76" s="4"/>
      <c r="D76" s="7"/>
      <c r="E76" s="7"/>
      <c r="F76" s="3"/>
      <c r="G76" s="7"/>
      <c r="H76" s="7"/>
      <c r="I76" s="7"/>
    </row>
    <row r="77" spans="1:9" ht="18.75">
      <c r="A77" s="4"/>
      <c r="D77" s="7"/>
      <c r="E77" s="7"/>
      <c r="F77" s="3"/>
      <c r="G77" s="7"/>
      <c r="H77" s="7"/>
      <c r="I77" s="7"/>
    </row>
    <row r="78" spans="1:9" ht="18.75">
      <c r="A78" s="4"/>
      <c r="D78" s="7"/>
      <c r="E78" s="7"/>
      <c r="F78" s="3"/>
      <c r="G78" s="7"/>
      <c r="H78" s="7"/>
      <c r="I78" s="7"/>
    </row>
    <row r="79" spans="1:9" ht="18.75">
      <c r="A79" s="4"/>
      <c r="D79" s="7"/>
      <c r="E79" s="7"/>
      <c r="F79" s="3"/>
      <c r="G79" s="7"/>
      <c r="H79" s="7"/>
      <c r="I79" s="7"/>
    </row>
    <row r="80" spans="1:9" ht="18.75">
      <c r="A80" s="4"/>
      <c r="D80" s="7"/>
      <c r="E80" s="7"/>
      <c r="F80" s="3"/>
      <c r="G80" s="7"/>
      <c r="H80" s="7"/>
      <c r="I80" s="7"/>
    </row>
    <row r="81" spans="1:9" ht="18.75">
      <c r="A81" s="4"/>
      <c r="D81" s="7"/>
      <c r="E81" s="7"/>
      <c r="F81" s="3"/>
      <c r="G81" s="7"/>
      <c r="H81" s="7"/>
      <c r="I81" s="7"/>
    </row>
    <row r="82" spans="1:9" ht="18.75">
      <c r="A82" s="4"/>
      <c r="D82" s="7"/>
      <c r="E82" s="7"/>
      <c r="F82" s="3"/>
      <c r="G82" s="7"/>
      <c r="H82" s="7"/>
      <c r="I82" s="7"/>
    </row>
    <row r="83" spans="1:9" ht="18.75">
      <c r="A83" s="4"/>
      <c r="D83" s="7"/>
      <c r="E83" s="7"/>
      <c r="F83" s="3"/>
      <c r="G83" s="7"/>
      <c r="H83" s="7"/>
      <c r="I83" s="7"/>
    </row>
    <row r="84" spans="1:9" ht="18.75">
      <c r="A84" s="4"/>
      <c r="D84" s="7"/>
      <c r="E84" s="7"/>
      <c r="F84" s="3"/>
      <c r="G84" s="7"/>
      <c r="H84" s="7"/>
      <c r="I84" s="7"/>
    </row>
    <row r="85" spans="1:9" ht="18.75">
      <c r="A85" s="4"/>
      <c r="D85" s="7"/>
      <c r="E85" s="7"/>
      <c r="F85" s="3"/>
      <c r="G85" s="7"/>
      <c r="H85" s="7"/>
      <c r="I85" s="7"/>
    </row>
    <row r="86" spans="1:9" ht="18.75">
      <c r="A86" s="4"/>
      <c r="D86" s="7"/>
      <c r="E86" s="7"/>
      <c r="F86" s="3"/>
      <c r="G86" s="7"/>
      <c r="H86" s="7"/>
      <c r="I86" s="7"/>
    </row>
    <row r="87" spans="1:9" ht="18.75">
      <c r="A87" s="4"/>
      <c r="D87" s="7"/>
      <c r="E87" s="7"/>
      <c r="F87" s="3"/>
      <c r="G87" s="7"/>
      <c r="H87" s="7"/>
      <c r="I87" s="7"/>
    </row>
    <row r="88" spans="1:9" ht="18.75">
      <c r="A88" s="4"/>
      <c r="D88" s="7"/>
      <c r="E88" s="7"/>
      <c r="F88" s="3"/>
      <c r="G88" s="7"/>
      <c r="H88" s="7"/>
      <c r="I88" s="7"/>
    </row>
    <row r="89" spans="1:9" ht="18.75">
      <c r="A89" s="4"/>
      <c r="D89" s="7"/>
      <c r="E89" s="7"/>
      <c r="F89" s="3"/>
      <c r="G89" s="7"/>
      <c r="H89" s="7"/>
      <c r="I89" s="7"/>
    </row>
    <row r="90" spans="1:9" ht="18.75">
      <c r="A90" s="4"/>
      <c r="D90" s="7"/>
      <c r="E90" s="7"/>
      <c r="F90" s="3"/>
      <c r="G90" s="7"/>
      <c r="H90" s="7"/>
      <c r="I90" s="7"/>
    </row>
    <row r="91" spans="1:9" ht="18.75">
      <c r="A91" s="4"/>
      <c r="D91" s="7"/>
      <c r="E91" s="7"/>
      <c r="F91" s="3"/>
      <c r="G91" s="7"/>
      <c r="H91" s="7"/>
      <c r="I91" s="7"/>
    </row>
    <row r="92" spans="1:9" ht="18.75">
      <c r="A92" s="4"/>
      <c r="D92" s="7"/>
      <c r="E92" s="7"/>
      <c r="F92" s="3"/>
      <c r="G92" s="7"/>
      <c r="H92" s="7"/>
      <c r="I92" s="7"/>
    </row>
    <row r="93" spans="1:9" ht="18.75">
      <c r="A93" s="4"/>
      <c r="D93" s="7"/>
      <c r="E93" s="7"/>
      <c r="F93" s="3"/>
      <c r="G93" s="7"/>
      <c r="H93" s="7"/>
      <c r="I93" s="7"/>
    </row>
    <row r="94" spans="1:9" ht="18.75">
      <c r="A94" s="4"/>
      <c r="D94" s="7"/>
      <c r="E94" s="7"/>
      <c r="F94" s="3"/>
      <c r="G94" s="7"/>
      <c r="H94" s="7"/>
      <c r="I94" s="7"/>
    </row>
    <row r="95" spans="1:9" ht="18.75">
      <c r="A95" s="4"/>
      <c r="D95" s="7"/>
      <c r="E95" s="7"/>
      <c r="F95" s="3"/>
      <c r="G95" s="7"/>
      <c r="H95" s="7"/>
      <c r="I95" s="7"/>
    </row>
    <row r="96" spans="1:9" ht="18.75">
      <c r="A96" s="4"/>
      <c r="D96" s="7"/>
      <c r="E96" s="7"/>
      <c r="F96" s="3"/>
      <c r="G96" s="7"/>
      <c r="H96" s="7"/>
      <c r="I96" s="7"/>
    </row>
    <row r="97" spans="1:9" ht="18.75">
      <c r="A97" s="4"/>
      <c r="D97" s="7"/>
      <c r="E97" s="7"/>
      <c r="F97" s="3"/>
      <c r="G97" s="7"/>
      <c r="H97" s="7"/>
      <c r="I97" s="7"/>
    </row>
    <row r="98" spans="1:9" ht="18.75">
      <c r="A98" s="4"/>
      <c r="D98" s="7"/>
      <c r="E98" s="7"/>
      <c r="F98" s="3"/>
      <c r="G98" s="7"/>
      <c r="H98" s="7"/>
      <c r="I98" s="7"/>
    </row>
    <row r="99" spans="1:9" ht="18.75">
      <c r="A99" s="4"/>
      <c r="D99" s="7"/>
      <c r="E99" s="7"/>
      <c r="F99" s="3"/>
      <c r="G99" s="7"/>
      <c r="H99" s="7"/>
      <c r="I99" s="7"/>
    </row>
    <row r="100" spans="1:9" ht="18.75">
      <c r="A100" s="4"/>
      <c r="D100" s="7"/>
      <c r="E100" s="7"/>
      <c r="F100" s="3"/>
      <c r="G100" s="7"/>
      <c r="H100" s="7"/>
      <c r="I100" s="7"/>
    </row>
    <row r="101" spans="1:9" ht="18.75">
      <c r="A101" s="4"/>
      <c r="D101" s="7"/>
      <c r="E101" s="7"/>
      <c r="F101" s="3"/>
      <c r="G101" s="7"/>
      <c r="H101" s="7"/>
      <c r="I101" s="7"/>
    </row>
    <row r="102" spans="1:9" ht="18.75">
      <c r="A102" s="4"/>
      <c r="D102" s="7"/>
      <c r="E102" s="7"/>
      <c r="F102" s="3"/>
      <c r="G102" s="7"/>
      <c r="H102" s="7"/>
      <c r="I102" s="7"/>
    </row>
    <row r="103" spans="1:9" ht="18.75">
      <c r="A103" s="4"/>
      <c r="D103" s="7"/>
      <c r="E103" s="7"/>
      <c r="F103" s="3"/>
      <c r="G103" s="7"/>
      <c r="H103" s="7"/>
      <c r="I103" s="7"/>
    </row>
    <row r="104" spans="1:9" ht="18.75">
      <c r="A104" s="4"/>
      <c r="D104" s="7"/>
      <c r="E104" s="7"/>
      <c r="F104" s="3"/>
      <c r="G104" s="7"/>
      <c r="H104" s="7"/>
      <c r="I104" s="7"/>
    </row>
    <row r="105" spans="1:9" ht="18.75">
      <c r="A105" s="4"/>
      <c r="D105" s="7"/>
      <c r="E105" s="7"/>
      <c r="F105" s="3"/>
      <c r="G105" s="7"/>
      <c r="H105" s="7"/>
      <c r="I105" s="7"/>
    </row>
    <row r="106" spans="1:9" ht="18.75">
      <c r="A106" s="4"/>
      <c r="D106" s="7"/>
      <c r="E106" s="7"/>
      <c r="F106" s="3"/>
      <c r="G106" s="7"/>
      <c r="H106" s="7"/>
      <c r="I106" s="7"/>
    </row>
    <row r="107" spans="1:9" ht="18.75">
      <c r="A107" s="4"/>
      <c r="D107" s="7"/>
      <c r="E107" s="7"/>
      <c r="F107" s="3"/>
      <c r="G107" s="7"/>
      <c r="H107" s="7"/>
      <c r="I107" s="7"/>
    </row>
    <row r="108" spans="1:9" ht="18.75">
      <c r="A108" s="4"/>
      <c r="D108" s="7"/>
      <c r="E108" s="7"/>
      <c r="F108" s="3"/>
      <c r="G108" s="7"/>
      <c r="H108" s="7"/>
      <c r="I108" s="7"/>
    </row>
    <row r="109" spans="1:9" ht="18.75">
      <c r="A109" s="4"/>
      <c r="D109" s="7"/>
      <c r="E109" s="7"/>
      <c r="F109" s="3"/>
      <c r="G109" s="7"/>
      <c r="H109" s="7"/>
      <c r="I109" s="7"/>
    </row>
    <row r="110" spans="1:9" ht="18.75">
      <c r="A110" s="4"/>
      <c r="D110" s="7"/>
      <c r="E110" s="7"/>
      <c r="F110" s="3"/>
      <c r="G110" s="7"/>
      <c r="H110" s="7"/>
      <c r="I110" s="7"/>
    </row>
    <row r="111" spans="1:9" ht="18.75">
      <c r="A111" s="4"/>
      <c r="D111" s="7"/>
      <c r="E111" s="7"/>
      <c r="F111" s="3"/>
      <c r="G111" s="7"/>
      <c r="H111" s="7"/>
      <c r="I111" s="7"/>
    </row>
    <row r="112" spans="1:9" ht="18.75">
      <c r="A112" s="4"/>
      <c r="D112" s="7"/>
      <c r="E112" s="7"/>
      <c r="F112" s="3"/>
      <c r="G112" s="7"/>
      <c r="H112" s="7"/>
      <c r="I112" s="7"/>
    </row>
    <row r="113" spans="1:9" ht="18.75">
      <c r="A113" s="4"/>
      <c r="F113" s="3"/>
      <c r="G113" s="2"/>
      <c r="H113" s="2"/>
      <c r="I113" s="2"/>
    </row>
    <row r="114" spans="1:9" ht="18.75">
      <c r="A114" s="4"/>
      <c r="F114" s="3"/>
      <c r="G114" s="2"/>
      <c r="H114" s="2"/>
      <c r="I114" s="2"/>
    </row>
    <row r="115" spans="1:9" ht="18.75">
      <c r="A115" s="4"/>
      <c r="F115" s="3"/>
      <c r="G115" s="2"/>
      <c r="H115" s="2"/>
      <c r="I115" s="2"/>
    </row>
    <row r="116" spans="1:9" ht="18.75">
      <c r="A116" s="4"/>
      <c r="F116" s="3"/>
      <c r="G116" s="2"/>
      <c r="H116" s="2"/>
      <c r="I116" s="2"/>
    </row>
    <row r="117" spans="1:9" ht="18.75">
      <c r="A117" s="4"/>
      <c r="F117" s="3"/>
      <c r="G117" s="2"/>
      <c r="H117" s="2"/>
      <c r="I117" s="2"/>
    </row>
    <row r="118" spans="1:9" ht="18.75">
      <c r="A118" s="4"/>
      <c r="F118" s="3"/>
      <c r="G118" s="2"/>
      <c r="H118" s="2"/>
      <c r="I118" s="2"/>
    </row>
    <row r="119" spans="1:9" ht="18.75">
      <c r="A119" s="4"/>
      <c r="F119" s="3"/>
      <c r="G119" s="2"/>
      <c r="H119" s="2"/>
      <c r="I119" s="2"/>
    </row>
    <row r="120" spans="1:9" ht="18.75">
      <c r="A120" s="4"/>
      <c r="F120" s="3"/>
      <c r="G120" s="2"/>
      <c r="H120" s="2"/>
      <c r="I120" s="2"/>
    </row>
    <row r="121" spans="1:9" ht="18.75">
      <c r="A121" s="4"/>
      <c r="F121" s="3"/>
      <c r="G121" s="2"/>
      <c r="H121" s="2"/>
      <c r="I121" s="2"/>
    </row>
    <row r="122" spans="1:9" ht="18.75">
      <c r="A122" s="4"/>
      <c r="F122" s="3"/>
      <c r="G122" s="2"/>
      <c r="H122" s="2"/>
      <c r="I122" s="2"/>
    </row>
    <row r="123" spans="1:9" ht="18.75">
      <c r="A123" s="4"/>
      <c r="F123" s="3"/>
      <c r="G123" s="2"/>
      <c r="H123" s="2"/>
      <c r="I123" s="2"/>
    </row>
    <row r="124" spans="1:9" ht="18.75">
      <c r="A124" s="4"/>
      <c r="F124" s="3"/>
      <c r="G124" s="2"/>
      <c r="H124" s="2"/>
      <c r="I124" s="2"/>
    </row>
    <row r="125" spans="1:9" ht="18.75">
      <c r="A125" s="4"/>
      <c r="F125" s="3"/>
      <c r="G125" s="2"/>
      <c r="H125" s="2"/>
      <c r="I125" s="2"/>
    </row>
    <row r="126" spans="1:9" ht="18.75">
      <c r="A126" s="4"/>
      <c r="F126" s="3"/>
      <c r="G126" s="2"/>
      <c r="H126" s="2"/>
      <c r="I126" s="2"/>
    </row>
    <row r="127" spans="1:9" ht="18.75">
      <c r="A127" s="4"/>
      <c r="F127" s="3"/>
      <c r="G127" s="2"/>
      <c r="H127" s="2"/>
      <c r="I127" s="2"/>
    </row>
    <row r="128" spans="1:9" ht="18.75">
      <c r="A128" s="4"/>
      <c r="F128" s="3"/>
      <c r="G128" s="2"/>
      <c r="H128" s="2"/>
      <c r="I128" s="2"/>
    </row>
    <row r="129" spans="1:9" ht="18.75">
      <c r="A129" s="4"/>
      <c r="F129" s="3"/>
      <c r="G129" s="2"/>
      <c r="H129" s="2"/>
      <c r="I129" s="2"/>
    </row>
    <row r="130" spans="1:9" ht="18.75">
      <c r="A130" s="4"/>
      <c r="F130" s="3"/>
      <c r="G130" s="2"/>
      <c r="H130" s="2"/>
      <c r="I130" s="2"/>
    </row>
    <row r="131" spans="1:9" ht="18.75">
      <c r="A131" s="4"/>
      <c r="F131" s="3"/>
      <c r="G131" s="2"/>
      <c r="H131" s="2"/>
      <c r="I131" s="2"/>
    </row>
    <row r="132" spans="1:9" ht="18.75">
      <c r="A132" s="4"/>
      <c r="F132" s="3"/>
      <c r="G132" s="2"/>
      <c r="H132" s="2"/>
      <c r="I132" s="2"/>
    </row>
    <row r="133" spans="1:9" ht="18.75">
      <c r="A133" s="4"/>
      <c r="F133" s="3"/>
      <c r="G133" s="2"/>
      <c r="H133" s="2"/>
      <c r="I133" s="2"/>
    </row>
    <row r="134" spans="1:9" ht="18.75">
      <c r="A134" s="4"/>
      <c r="F134" s="3"/>
      <c r="G134" s="2"/>
      <c r="H134" s="2"/>
      <c r="I134" s="2"/>
    </row>
    <row r="135" spans="1:9" ht="18.75">
      <c r="A135" s="4"/>
      <c r="F135" s="3"/>
      <c r="G135" s="2"/>
      <c r="H135" s="2"/>
      <c r="I135" s="2"/>
    </row>
    <row r="136" spans="1:9" ht="18.75">
      <c r="A136" s="4"/>
      <c r="F136" s="3"/>
      <c r="G136" s="2"/>
      <c r="H136" s="2"/>
      <c r="I136" s="2"/>
    </row>
    <row r="137" spans="1:9" ht="18.75">
      <c r="A137" s="4"/>
      <c r="F137" s="3"/>
      <c r="G137" s="2"/>
      <c r="H137" s="2"/>
      <c r="I137" s="2"/>
    </row>
    <row r="138" spans="1:9" ht="18.75">
      <c r="A138" s="4"/>
      <c r="F138" s="3"/>
      <c r="G138" s="2"/>
      <c r="H138" s="2"/>
      <c r="I138" s="2"/>
    </row>
    <row r="139" spans="1:9" ht="18.75">
      <c r="A139" s="4"/>
      <c r="F139" s="3"/>
      <c r="G139" s="2"/>
      <c r="H139" s="2"/>
      <c r="I139" s="2"/>
    </row>
    <row r="140" spans="1:9" ht="18.75">
      <c r="A140" s="4"/>
      <c r="F140" s="3"/>
      <c r="G140" s="2"/>
      <c r="H140" s="2"/>
      <c r="I140" s="2"/>
    </row>
  </sheetData>
  <printOptions horizontalCentered="1"/>
  <pageMargins left="0.5" right="0.5" top="0.75" bottom="0.5" header="0" footer="0"/>
  <pageSetup firstPageNumber="1" useFirstPageNumber="1" fitToHeight="1" fitToWidth="1" horizontalDpi="300" verticalDpi="3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tabSelected="1" workbookViewId="0" topLeftCell="F51">
      <selection activeCell="K56" sqref="K56"/>
    </sheetView>
  </sheetViews>
  <sheetFormatPr defaultColWidth="9.00390625" defaultRowHeight="12.75"/>
  <cols>
    <col min="1" max="1" width="8.00390625" style="24" customWidth="1"/>
    <col min="2" max="2" width="6.00390625" style="12" customWidth="1"/>
    <col min="3" max="3" width="6.375" style="12" customWidth="1"/>
    <col min="4" max="4" width="7.375" style="12" customWidth="1"/>
    <col min="5" max="5" width="34.875" style="12" customWidth="1"/>
    <col min="6" max="6" width="20.625" style="3" customWidth="1"/>
    <col min="7" max="7" width="4.875" style="2" customWidth="1"/>
    <col min="8" max="8" width="16.875" style="3" customWidth="1"/>
    <col min="9" max="16384" width="9.375" style="2" customWidth="1"/>
  </cols>
  <sheetData>
    <row r="1" ht="18.75">
      <c r="A1" s="23" t="s">
        <v>1</v>
      </c>
    </row>
    <row r="2" ht="18.75">
      <c r="A2" s="23" t="s">
        <v>48</v>
      </c>
    </row>
    <row r="3" spans="6:8" ht="18.75">
      <c r="F3" s="5" t="s">
        <v>78</v>
      </c>
      <c r="G3" s="4"/>
      <c r="H3" s="5" t="s">
        <v>79</v>
      </c>
    </row>
    <row r="4" spans="6:8" ht="18.75">
      <c r="F4" s="5" t="s">
        <v>0</v>
      </c>
      <c r="G4" s="4"/>
      <c r="H4" s="5" t="s">
        <v>49</v>
      </c>
    </row>
    <row r="5" spans="6:8" ht="18.75">
      <c r="F5" s="5" t="s">
        <v>11</v>
      </c>
      <c r="G5" s="4"/>
      <c r="H5" s="5" t="s">
        <v>13</v>
      </c>
    </row>
    <row r="6" spans="6:8" ht="18.75">
      <c r="F6" s="6" t="s">
        <v>93</v>
      </c>
      <c r="G6" s="4"/>
      <c r="H6" s="6" t="s">
        <v>91</v>
      </c>
    </row>
    <row r="7" spans="6:8" ht="18.75">
      <c r="F7" s="5" t="s">
        <v>14</v>
      </c>
      <c r="G7" s="4"/>
      <c r="H7" s="5" t="s">
        <v>14</v>
      </c>
    </row>
    <row r="8" spans="6:8" ht="18.75">
      <c r="F8" s="5"/>
      <c r="G8" s="4"/>
      <c r="H8" s="5"/>
    </row>
    <row r="9" spans="1:8" ht="18.75">
      <c r="A9" s="24">
        <v>1</v>
      </c>
      <c r="B9" s="12" t="s">
        <v>50</v>
      </c>
      <c r="F9" s="15">
        <v>5305</v>
      </c>
      <c r="G9" s="12"/>
      <c r="H9" s="15">
        <v>5463</v>
      </c>
    </row>
    <row r="10" spans="1:8" ht="18.75">
      <c r="A10" s="24">
        <v>2</v>
      </c>
      <c r="B10" s="12" t="s">
        <v>51</v>
      </c>
      <c r="F10" s="15">
        <v>0</v>
      </c>
      <c r="G10" s="12"/>
      <c r="H10" s="15">
        <v>0</v>
      </c>
    </row>
    <row r="11" spans="1:8" ht="18.75">
      <c r="A11" s="24">
        <v>3</v>
      </c>
      <c r="B11" s="12" t="s">
        <v>82</v>
      </c>
      <c r="F11" s="15">
        <v>0</v>
      </c>
      <c r="G11" s="12"/>
      <c r="H11" s="15">
        <v>0</v>
      </c>
    </row>
    <row r="12" spans="1:8" ht="18.75">
      <c r="A12" s="24">
        <v>4</v>
      </c>
      <c r="B12" s="12" t="s">
        <v>52</v>
      </c>
      <c r="F12" s="15">
        <v>1077</v>
      </c>
      <c r="G12" s="12"/>
      <c r="H12" s="15">
        <v>1134</v>
      </c>
    </row>
    <row r="13" spans="6:8" ht="18.75">
      <c r="F13" s="15"/>
      <c r="G13" s="12"/>
      <c r="H13" s="15"/>
    </row>
    <row r="14" spans="1:8" ht="18.75">
      <c r="A14" s="24">
        <v>5</v>
      </c>
      <c r="B14" s="12" t="s">
        <v>53</v>
      </c>
      <c r="F14" s="15"/>
      <c r="G14" s="12"/>
      <c r="H14" s="15"/>
    </row>
    <row r="15" spans="3:8" ht="18.75">
      <c r="C15" s="12" t="s">
        <v>54</v>
      </c>
      <c r="F15" s="16">
        <v>0</v>
      </c>
      <c r="G15" s="12"/>
      <c r="H15" s="16">
        <v>0</v>
      </c>
    </row>
    <row r="16" spans="3:8" ht="18.75">
      <c r="C16" s="12" t="s">
        <v>55</v>
      </c>
      <c r="F16" s="17">
        <f>560+87113</f>
        <v>87673</v>
      </c>
      <c r="G16" s="12"/>
      <c r="H16" s="17">
        <v>102490</v>
      </c>
    </row>
    <row r="17" spans="3:8" ht="18.75">
      <c r="C17" s="12" t="s">
        <v>76</v>
      </c>
      <c r="F17" s="17">
        <v>7544</v>
      </c>
      <c r="G17" s="12"/>
      <c r="H17" s="17">
        <v>7243</v>
      </c>
    </row>
    <row r="18" spans="3:8" ht="18.75">
      <c r="C18" s="12" t="s">
        <v>56</v>
      </c>
      <c r="F18" s="17">
        <v>0</v>
      </c>
      <c r="G18" s="12"/>
      <c r="H18" s="17">
        <v>0</v>
      </c>
    </row>
    <row r="19" spans="3:8" ht="18.75">
      <c r="C19" s="12" t="s">
        <v>57</v>
      </c>
      <c r="F19" s="17">
        <v>582</v>
      </c>
      <c r="G19" s="12"/>
      <c r="H19" s="17">
        <v>1537</v>
      </c>
    </row>
    <row r="20" spans="3:8" ht="18.75">
      <c r="C20" s="12" t="s">
        <v>102</v>
      </c>
      <c r="F20" s="17">
        <f>214+125017+204+1195</f>
        <v>126630</v>
      </c>
      <c r="G20" s="12"/>
      <c r="H20" s="17">
        <v>126747</v>
      </c>
    </row>
    <row r="21" spans="3:8" ht="18.75">
      <c r="C21" s="12" t="s">
        <v>73</v>
      </c>
      <c r="F21" s="17">
        <f>561+2606</f>
        <v>3167</v>
      </c>
      <c r="G21" s="12"/>
      <c r="H21" s="17">
        <v>5028</v>
      </c>
    </row>
    <row r="22" spans="6:8" ht="18.75">
      <c r="F22" s="18"/>
      <c r="G22" s="12"/>
      <c r="H22" s="18"/>
    </row>
    <row r="23" spans="6:8" ht="18.75">
      <c r="F23" s="19">
        <f>SUM(F15:F22)</f>
        <v>225596</v>
      </c>
      <c r="G23" s="12"/>
      <c r="H23" s="19">
        <f>SUM(H15:H22)</f>
        <v>243045</v>
      </c>
    </row>
    <row r="24" spans="6:8" ht="18.75">
      <c r="F24" s="15"/>
      <c r="G24" s="12"/>
      <c r="H24" s="15"/>
    </row>
    <row r="25" spans="1:8" ht="18.75">
      <c r="A25" s="24">
        <v>6</v>
      </c>
      <c r="B25" s="12" t="s">
        <v>58</v>
      </c>
      <c r="F25" s="15"/>
      <c r="G25" s="12"/>
      <c r="H25" s="15"/>
    </row>
    <row r="26" spans="3:8" ht="18.75">
      <c r="C26" s="12" t="s">
        <v>59</v>
      </c>
      <c r="F26" s="16">
        <f>97250+13036</f>
        <v>110286</v>
      </c>
      <c r="G26" s="12"/>
      <c r="H26" s="16">
        <v>109404</v>
      </c>
    </row>
    <row r="27" spans="3:8" ht="18.75">
      <c r="C27" s="12" t="s">
        <v>60</v>
      </c>
      <c r="F27" s="17">
        <f>918+1212</f>
        <v>2130</v>
      </c>
      <c r="G27" s="12"/>
      <c r="H27" s="17">
        <v>3416</v>
      </c>
    </row>
    <row r="28" spans="3:8" ht="18.75">
      <c r="C28" s="12" t="s">
        <v>61</v>
      </c>
      <c r="F28" s="17">
        <f>27481+4967+1039+8</f>
        <v>33495</v>
      </c>
      <c r="G28" s="12"/>
      <c r="H28" s="17">
        <v>36306</v>
      </c>
    </row>
    <row r="29" spans="3:8" ht="18.75">
      <c r="C29" s="12" t="s">
        <v>86</v>
      </c>
      <c r="F29" s="17">
        <v>60</v>
      </c>
      <c r="G29" s="12"/>
      <c r="H29" s="17">
        <v>65</v>
      </c>
    </row>
    <row r="30" spans="3:8" ht="18.75">
      <c r="C30" s="12" t="s">
        <v>62</v>
      </c>
      <c r="F30" s="17">
        <v>25</v>
      </c>
      <c r="G30" s="12"/>
      <c r="H30" s="17">
        <v>28</v>
      </c>
    </row>
    <row r="31" spans="6:8" ht="18.75">
      <c r="F31" s="18"/>
      <c r="G31" s="12"/>
      <c r="H31" s="18"/>
    </row>
    <row r="32" spans="6:8" ht="18.75">
      <c r="F32" s="19">
        <f>SUM(F26:F31)</f>
        <v>145996</v>
      </c>
      <c r="G32" s="12"/>
      <c r="H32" s="19">
        <f>SUM(H26:H31)</f>
        <v>149219</v>
      </c>
    </row>
    <row r="33" spans="6:8" ht="18.75">
      <c r="F33" s="15"/>
      <c r="G33" s="12"/>
      <c r="H33" s="15"/>
    </row>
    <row r="34" spans="1:8" ht="18.75">
      <c r="A34" s="24">
        <v>7</v>
      </c>
      <c r="B34" s="12" t="s">
        <v>63</v>
      </c>
      <c r="F34" s="15">
        <f>+F23-F32</f>
        <v>79600</v>
      </c>
      <c r="G34" s="12"/>
      <c r="H34" s="15">
        <f>+H23-H32</f>
        <v>93826</v>
      </c>
    </row>
    <row r="35" spans="1:8" ht="18.75">
      <c r="A35" s="24">
        <v>8</v>
      </c>
      <c r="B35" s="12" t="s">
        <v>74</v>
      </c>
      <c r="F35" s="15">
        <v>0</v>
      </c>
      <c r="G35" s="12"/>
      <c r="H35" s="15">
        <v>0</v>
      </c>
    </row>
    <row r="36" spans="6:8" ht="18.75">
      <c r="F36" s="15"/>
      <c r="G36" s="12"/>
      <c r="H36" s="15"/>
    </row>
    <row r="37" spans="6:8" ht="19.5" thickBot="1">
      <c r="F37" s="20">
        <f>F9+F12+F34+F35</f>
        <v>85982</v>
      </c>
      <c r="G37" s="12"/>
      <c r="H37" s="20">
        <f>H9+H12+H34+H35</f>
        <v>100423</v>
      </c>
    </row>
    <row r="38" spans="6:8" ht="19.5" thickTop="1">
      <c r="F38" s="15"/>
      <c r="G38" s="12"/>
      <c r="H38" s="15"/>
    </row>
    <row r="39" spans="6:8" ht="18.75">
      <c r="F39" s="15"/>
      <c r="G39" s="12"/>
      <c r="H39" s="15"/>
    </row>
    <row r="40" spans="1:8" ht="18.75">
      <c r="A40" s="24">
        <v>9</v>
      </c>
      <c r="B40" s="12" t="s">
        <v>83</v>
      </c>
      <c r="F40" s="15"/>
      <c r="G40" s="12"/>
      <c r="H40" s="15"/>
    </row>
    <row r="41" spans="2:8" ht="18.75">
      <c r="B41" s="12" t="s">
        <v>64</v>
      </c>
      <c r="F41" s="15">
        <v>75000</v>
      </c>
      <c r="G41" s="12"/>
      <c r="H41" s="15">
        <v>75000</v>
      </c>
    </row>
    <row r="42" spans="2:8" ht="18.75">
      <c r="B42" s="12" t="s">
        <v>65</v>
      </c>
      <c r="F42" s="15"/>
      <c r="G42" s="12"/>
      <c r="H42" s="15"/>
    </row>
    <row r="43" spans="3:8" ht="18.75">
      <c r="C43" s="12" t="s">
        <v>66</v>
      </c>
      <c r="F43" s="15">
        <v>24367</v>
      </c>
      <c r="G43" s="12"/>
      <c r="H43" s="15">
        <v>24367</v>
      </c>
    </row>
    <row r="44" spans="3:8" ht="18.75">
      <c r="C44" s="12" t="s">
        <v>67</v>
      </c>
      <c r="F44" s="15">
        <v>0</v>
      </c>
      <c r="G44" s="12"/>
      <c r="H44" s="15">
        <v>0</v>
      </c>
    </row>
    <row r="45" spans="3:8" ht="18.75">
      <c r="C45" s="12" t="s">
        <v>68</v>
      </c>
      <c r="F45" s="15">
        <v>23000</v>
      </c>
      <c r="G45" s="12"/>
      <c r="H45" s="15">
        <v>23000</v>
      </c>
    </row>
    <row r="46" spans="3:8" ht="18.75">
      <c r="C46" s="12" t="s">
        <v>69</v>
      </c>
      <c r="F46" s="15">
        <v>0</v>
      </c>
      <c r="G46" s="12"/>
      <c r="H46" s="15">
        <v>0</v>
      </c>
    </row>
    <row r="47" spans="3:8" ht="18.75">
      <c r="C47" s="12" t="s">
        <v>103</v>
      </c>
      <c r="F47" s="15">
        <v>-24741</v>
      </c>
      <c r="G47" s="12"/>
      <c r="H47" s="15">
        <f>-29603-23000</f>
        <v>-52603</v>
      </c>
    </row>
    <row r="48" spans="3:8" ht="18.75">
      <c r="C48" s="12" t="s">
        <v>104</v>
      </c>
      <c r="F48" s="15">
        <v>-14432</v>
      </c>
      <c r="G48" s="12"/>
      <c r="H48" s="15">
        <v>27862</v>
      </c>
    </row>
    <row r="49" spans="6:8" ht="18.75">
      <c r="F49" s="21"/>
      <c r="G49" s="12"/>
      <c r="H49" s="21"/>
    </row>
    <row r="50" spans="6:8" ht="18.75">
      <c r="F50" s="15">
        <f>SUM(F41:F49)</f>
        <v>83194</v>
      </c>
      <c r="G50" s="12"/>
      <c r="H50" s="15">
        <f>SUM(H41:H49)</f>
        <v>97626</v>
      </c>
    </row>
    <row r="51" spans="1:8" ht="18.75">
      <c r="A51" s="24">
        <v>10</v>
      </c>
      <c r="B51" s="12" t="s">
        <v>84</v>
      </c>
      <c r="F51" s="15"/>
      <c r="G51" s="12"/>
      <c r="H51" s="15">
        <v>9</v>
      </c>
    </row>
    <row r="52" spans="1:8" ht="18.75">
      <c r="A52" s="24">
        <v>11</v>
      </c>
      <c r="B52" s="12" t="s">
        <v>70</v>
      </c>
      <c r="F52" s="15">
        <v>2750</v>
      </c>
      <c r="G52" s="12"/>
      <c r="H52" s="15">
        <v>2750</v>
      </c>
    </row>
    <row r="53" spans="1:8" ht="18.75">
      <c r="A53" s="24">
        <v>12</v>
      </c>
      <c r="B53" s="12" t="s">
        <v>71</v>
      </c>
      <c r="F53" s="15">
        <v>0</v>
      </c>
      <c r="G53" s="12"/>
      <c r="H53" s="15">
        <v>0</v>
      </c>
    </row>
    <row r="54" spans="1:8" ht="18.75">
      <c r="A54" s="24">
        <v>13</v>
      </c>
      <c r="B54" s="12" t="s">
        <v>75</v>
      </c>
      <c r="F54" s="15">
        <v>38</v>
      </c>
      <c r="G54" s="12"/>
      <c r="H54" s="15">
        <v>14</v>
      </c>
    </row>
    <row r="55" spans="6:8" ht="19.5" thickBot="1">
      <c r="F55" s="20">
        <f>SUM(F50:F54)</f>
        <v>85982</v>
      </c>
      <c r="G55" s="12"/>
      <c r="H55" s="20">
        <f>SUM(H50:H54)</f>
        <v>100399</v>
      </c>
    </row>
    <row r="56" spans="6:8" ht="19.5" thickTop="1">
      <c r="F56" s="15"/>
      <c r="G56" s="12"/>
      <c r="H56" s="15"/>
    </row>
    <row r="57" spans="6:8" ht="18.75">
      <c r="F57" s="15"/>
      <c r="G57" s="12"/>
      <c r="H57" s="15"/>
    </row>
    <row r="58" spans="1:8" ht="18.75">
      <c r="A58" s="24">
        <v>14</v>
      </c>
      <c r="B58" s="12" t="s">
        <v>72</v>
      </c>
      <c r="F58" s="22">
        <f>SUM(F50-F35-F12)/75000*100</f>
        <v>109.48933333333332</v>
      </c>
      <c r="G58" s="12"/>
      <c r="H58" s="22">
        <f>SUM(H50-H35-H12)/75000*100</f>
        <v>128.656</v>
      </c>
    </row>
    <row r="59" spans="6:8" ht="18.75">
      <c r="F59" s="15"/>
      <c r="G59" s="12"/>
      <c r="H59" s="15"/>
    </row>
  </sheetData>
  <printOptions horizontalCentered="1"/>
  <pageMargins left="0.75" right="0.75" top="0.75" bottom="0.75" header="0.5" footer="0.5"/>
  <pageSetup firstPageNumber="1" useFirstPageNumber="1" fitToHeight="1" fitToWidth="1" horizontalDpi="300" verticalDpi="3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Malpac Securities Sdn.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Malpac Securities</dc:creator>
  <cp:keywords/>
  <dc:description/>
  <cp:lastModifiedBy>Malpac Securities Sdn Bhd</cp:lastModifiedBy>
  <cp:lastPrinted>2001-02-27T08:41:23Z</cp:lastPrinted>
  <dcterms:created xsi:type="dcterms:W3CDTF">1999-08-27T01:49:26Z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